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0 CCSC CARS\CUENTA PÚBLICA Y AVANCE DE GESTIÓN\CUENTA PÚBLICA 2023\5 CUENTA PÚBLICA 2023\ESTADOS FINANCIEROS\1 PODER EJECUTIVO\LDF\"/>
    </mc:Choice>
  </mc:AlternateContent>
  <xr:revisionPtr revIDLastSave="0" documentId="13_ncr:1_{A9D33714-3C7F-440F-9B5E-E2C27ED96C9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GRESOS" sheetId="4" r:id="rId1"/>
  </sheets>
  <definedNames>
    <definedName name="_xlnm.Print_Area" localSheetId="0">INGRESOS!$A$1:$G$98</definedName>
    <definedName name="_xlnm.Print_Titles" localSheetId="0">INGRESOS!$1:$10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4" l="1"/>
  <c r="E76" i="4" l="1"/>
  <c r="E69" i="4"/>
  <c r="E32" i="4"/>
  <c r="E46" i="4" s="1"/>
  <c r="F13" i="4" l="1"/>
  <c r="F14" i="4"/>
  <c r="F15" i="4"/>
  <c r="F16" i="4"/>
  <c r="F17" i="4"/>
  <c r="F18" i="4"/>
  <c r="F12" i="4"/>
  <c r="F35" i="4"/>
  <c r="F31" i="4"/>
  <c r="F30" i="4"/>
  <c r="F29" i="4"/>
  <c r="F28" i="4"/>
  <c r="F27" i="4"/>
  <c r="F26" i="4"/>
  <c r="F25" i="4"/>
  <c r="F24" i="4"/>
  <c r="F23" i="4"/>
  <c r="F22" i="4"/>
  <c r="F21" i="4"/>
  <c r="B69" i="4" l="1"/>
  <c r="G44" i="4" l="1"/>
  <c r="F82" i="4" l="1"/>
  <c r="F80" i="4"/>
  <c r="F77" i="4"/>
  <c r="F74" i="4"/>
  <c r="F64" i="4"/>
  <c r="F65" i="4"/>
  <c r="F67" i="4"/>
  <c r="F37" i="4" l="1"/>
  <c r="G37" i="4" s="1"/>
  <c r="F36" i="4"/>
  <c r="G36" i="4" s="1"/>
  <c r="G35" i="4"/>
  <c r="F38" i="4"/>
  <c r="G38" i="4" s="1"/>
  <c r="B76" i="4" l="1"/>
  <c r="D12" i="4" l="1"/>
  <c r="E86" i="4" l="1"/>
  <c r="E81" i="4"/>
  <c r="E51" i="4" l="1"/>
  <c r="E84" i="4" l="1"/>
  <c r="E90" i="4" s="1"/>
  <c r="E100" i="4" s="1"/>
  <c r="B19" i="4"/>
  <c r="B51" i="4" l="1"/>
  <c r="B32" i="4"/>
  <c r="B46" i="4" s="1"/>
  <c r="F87" i="4" l="1"/>
  <c r="G87" i="4" s="1"/>
  <c r="D87" i="4"/>
  <c r="C86" i="4" l="1"/>
  <c r="D86" i="4"/>
  <c r="B86" i="4"/>
  <c r="D80" i="4" l="1"/>
  <c r="B81" i="4"/>
  <c r="B84" i="4" s="1"/>
  <c r="B90" i="4" s="1"/>
  <c r="D81" i="4" l="1"/>
  <c r="F86" i="4"/>
  <c r="C51" i="4" l="1"/>
  <c r="C76" i="4"/>
  <c r="D51" i="4" l="1"/>
  <c r="D38" i="4" l="1"/>
  <c r="D34" i="4"/>
  <c r="C69" i="4" l="1"/>
  <c r="C84" i="4" s="1"/>
  <c r="D74" i="4" l="1"/>
  <c r="F75" i="4" l="1"/>
  <c r="G74" i="4" l="1"/>
  <c r="F78" i="4"/>
  <c r="F76" i="4" s="1"/>
  <c r="F79" i="4"/>
  <c r="G80" i="4" l="1"/>
  <c r="G76" i="4"/>
  <c r="F40" i="4"/>
  <c r="F39" i="4"/>
  <c r="C32" i="4"/>
  <c r="D35" i="4"/>
  <c r="G31" i="4"/>
  <c r="G30" i="4"/>
  <c r="D30" i="4"/>
  <c r="G29" i="4"/>
  <c r="G27" i="4" l="1"/>
  <c r="G28" i="4"/>
  <c r="G17" i="4"/>
  <c r="F34" i="4"/>
  <c r="F32" i="4" l="1"/>
  <c r="G34" i="4"/>
  <c r="G32" i="4" s="1"/>
  <c r="G26" i="4"/>
  <c r="F69" i="4"/>
  <c r="F63" i="4"/>
  <c r="F61" i="4"/>
  <c r="F59" i="4"/>
  <c r="F57" i="4"/>
  <c r="F55" i="4"/>
  <c r="G55" i="4" s="1"/>
  <c r="F53" i="4"/>
  <c r="G53" i="4" s="1"/>
  <c r="G22" i="4"/>
  <c r="G21" i="4"/>
  <c r="G12" i="4"/>
  <c r="F81" i="4" l="1"/>
  <c r="G69" i="4"/>
  <c r="G23" i="4"/>
  <c r="G24" i="4"/>
  <c r="G16" i="4"/>
  <c r="G15" i="4"/>
  <c r="F51" i="4"/>
  <c r="F19" i="4"/>
  <c r="G51" i="4" l="1"/>
  <c r="C19" i="4"/>
  <c r="C46" i="4" s="1"/>
  <c r="G13" i="4"/>
  <c r="G14" i="4"/>
  <c r="G18" i="4"/>
  <c r="G25" i="4"/>
  <c r="G19" i="4" s="1"/>
  <c r="G33" i="4"/>
  <c r="G39" i="4"/>
  <c r="G40" i="4"/>
  <c r="G41" i="4"/>
  <c r="G43" i="4"/>
  <c r="G57" i="4"/>
  <c r="G59" i="4"/>
  <c r="G61" i="4"/>
  <c r="G63" i="4"/>
  <c r="G65" i="4"/>
  <c r="G67" i="4"/>
  <c r="G70" i="4"/>
  <c r="G71" i="4"/>
  <c r="G72" i="4"/>
  <c r="G73" i="4"/>
  <c r="G75" i="4"/>
  <c r="G77" i="4"/>
  <c r="G78" i="4"/>
  <c r="G79" i="4"/>
  <c r="G82" i="4"/>
  <c r="G86" i="4"/>
  <c r="D22" i="4"/>
  <c r="D23" i="4"/>
  <c r="D24" i="4"/>
  <c r="D25" i="4"/>
  <c r="D26" i="4"/>
  <c r="D27" i="4"/>
  <c r="D28" i="4"/>
  <c r="D29" i="4"/>
  <c r="D31" i="4"/>
  <c r="D36" i="4"/>
  <c r="D37" i="4"/>
  <c r="D39" i="4"/>
  <c r="D40" i="4"/>
  <c r="D41" i="4"/>
  <c r="D42" i="4"/>
  <c r="D43" i="4"/>
  <c r="D44" i="4"/>
  <c r="D53" i="4"/>
  <c r="D55" i="4"/>
  <c r="D56" i="4"/>
  <c r="D57" i="4"/>
  <c r="D59" i="4"/>
  <c r="D61" i="4"/>
  <c r="D63" i="4"/>
  <c r="D65" i="4"/>
  <c r="D67" i="4"/>
  <c r="D70" i="4"/>
  <c r="D71" i="4"/>
  <c r="D72" i="4"/>
  <c r="D73" i="4"/>
  <c r="D75" i="4"/>
  <c r="D77" i="4"/>
  <c r="D78" i="4"/>
  <c r="D79" i="4"/>
  <c r="D82" i="4"/>
  <c r="D21" i="4"/>
  <c r="D13" i="4"/>
  <c r="D14" i="4"/>
  <c r="D15" i="4"/>
  <c r="D16" i="4"/>
  <c r="D17" i="4"/>
  <c r="D18" i="4"/>
  <c r="F42" i="4"/>
  <c r="G42" i="4" s="1"/>
  <c r="F84" i="4"/>
  <c r="G46" i="4" l="1"/>
  <c r="G48" i="4" s="1"/>
  <c r="G84" i="4"/>
  <c r="D19" i="4"/>
  <c r="D32" i="4"/>
  <c r="C90" i="4"/>
  <c r="D46" i="4"/>
  <c r="D76" i="4"/>
  <c r="D69" i="4"/>
  <c r="D84" i="4"/>
  <c r="F46" i="4"/>
  <c r="F90" i="4" s="1"/>
  <c r="G90" i="4" s="1"/>
  <c r="G81" i="4"/>
  <c r="D90" i="4" l="1"/>
</calcChain>
</file>

<file path=xl/sharedStrings.xml><?xml version="1.0" encoding="utf-8"?>
<sst xmlns="http://schemas.openxmlformats.org/spreadsheetml/2006/main" count="78" uniqueCount="78">
  <si>
    <t>(PESOS)</t>
  </si>
  <si>
    <t>Datos Informativos</t>
  </si>
  <si>
    <t>2. Ingresos derivados de Financiamientos con Fuente de Pago de Transferencias Federales Etiquetadas</t>
  </si>
  <si>
    <t>3. Ingresos Derivados de Financiamiento (3 = 1 + 2)</t>
  </si>
  <si>
    <t xml:space="preserve">             1) Intereses Ganados de Valores, Creditos, Bonos y Otros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</si>
  <si>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</si>
  <si>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</si>
  <si>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</si>
  <si>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</si>
  <si>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</si>
  <si>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</si>
  <si>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</si>
  <si>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</si>
  <si>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</si>
  <si>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</si>
  <si>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</si>
  <si>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</si>
  <si>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</si>
  <si>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Estado Analítico de Ingresos Detallado - LDF</t>
  </si>
  <si>
    <t>Estimado</t>
  </si>
  <si>
    <t>Ampliaciones/
(Reducciones)</t>
  </si>
  <si>
    <t>Modificado</t>
  </si>
  <si>
    <t>Devengado</t>
  </si>
  <si>
    <t>Recaudado</t>
  </si>
  <si>
    <t>Diferencia</t>
  </si>
  <si>
    <t>Ingreso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</si>
  <si>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</si>
  <si>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</si>
  <si>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</si>
  <si>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</si>
  <si>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</si>
  <si>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</si>
  <si>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</si>
  <si>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</si>
  <si>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</si>
  <si>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</si>
  <si>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</si>
  <si>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</si>
  <si>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</si>
  <si>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</si>
  <si>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</si>
  <si>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</si>
  <si>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</si>
  <si>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</si>
  <si>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t>k1) Otros Convenios y Subsidios</t>
  </si>
  <si>
    <t>l1) Participaciones en Ingresos Locales</t>
  </si>
  <si>
    <t>l2) Otros Ingresos de Libre Disposición</t>
  </si>
  <si>
    <t xml:space="preserve">Ingresos de Libre Disposición 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</si>
  <si>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</si>
  <si>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Transferencias Federales Etiquetadas </t>
  </si>
  <si>
    <t xml:space="preserve">Ingresos Excedentes de Ingresos de Libre Disposición
</t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</si>
  <si>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</si>
  <si>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</si>
  <si>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</si>
  <si>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</si>
  <si>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a6) Fondo de Aportaciones para la Educación Tecnológica y de Adultos</t>
  </si>
  <si>
    <t>a5) Fondo de Aportaciones Múltiples</t>
  </si>
  <si>
    <t>a7) Fondo de Aportaciones para la Seguridad Pública de los Estados y del Distrito Federal</t>
  </si>
  <si>
    <t>a8) Fondo de Aportaciones para el Fortalecimiento de las Entidades Federativas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</si>
  <si>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</si>
  <si>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</si>
  <si>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</si>
  <si>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</si>
  <si>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</si>
  <si>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</si>
  <si>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</si>
  <si>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</si>
  <si>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</si>
  <si>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</si>
  <si>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1. Ingresos Derivados de Financiamientos con Fuente de Pago de Ingresos de Libre Disposición</t>
  </si>
  <si>
    <t>Formato 5</t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</si>
  <si>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</si>
  <si>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</si>
  <si>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b4)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</si>
  <si>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</si>
  <si>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</si>
  <si>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Del 1 de enero al 31 diciembre de 2023</t>
  </si>
  <si>
    <t>PODER EJECUTIVO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</si>
</sst>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3" fontId="0" fillId="0" borderId="0" xfId="0" applyNumberFormat="1"/>
    <xf numFmtId="0" fontId="6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3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13" fillId="0" borderId="0" xfId="0" applyFont="1"/>
    <xf numFmtId="164" fontId="5" fillId="0" borderId="2" xfId="0" applyNumberFormat="1" applyFont="1" applyBorder="1" applyAlignment="1">
      <alignment horizontal="justify" vertical="center" wrapText="1"/>
    </xf>
    <xf numFmtId="164" fontId="14" fillId="0" borderId="2" xfId="28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horizontal="left" indent="2"/>
    </xf>
    <xf numFmtId="0" fontId="5" fillId="0" borderId="1" xfId="0" applyFont="1" applyBorder="1" applyAlignment="1">
      <alignment horizontal="left" vertical="center" wrapText="1" indent="5"/>
    </xf>
    <xf numFmtId="164" fontId="6" fillId="0" borderId="2" xfId="0" applyNumberFormat="1" applyFont="1" applyBorder="1" applyAlignment="1">
      <alignment horizontal="justify" vertical="center" wrapText="1"/>
    </xf>
    <xf numFmtId="0" fontId="15" fillId="0" borderId="0" xfId="0" applyFont="1" applyAlignment="1">
      <alignment horizontal="left" indent="2"/>
    </xf>
    <xf numFmtId="164" fontId="6" fillId="0" borderId="2" xfId="28" applyNumberFormat="1" applyFont="1" applyFill="1" applyBorder="1" applyAlignment="1">
      <alignment horizontal="justify" vertical="center" wrapText="1"/>
    </xf>
    <xf numFmtId="164" fontId="5" fillId="0" borderId="2" xfId="28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5" fillId="3" borderId="2" xfId="0" applyNumberFormat="1" applyFont="1" applyFill="1" applyBorder="1" applyAlignment="1">
      <alignment horizontal="justify" vertical="center" wrapText="1"/>
    </xf>
    <xf numFmtId="164" fontId="5" fillId="3" borderId="2" xfId="28" applyNumberFormat="1" applyFont="1" applyFill="1" applyBorder="1" applyAlignment="1">
      <alignment horizontal="justify" vertical="center" wrapText="1"/>
    </xf>
    <xf numFmtId="3" fontId="0" fillId="0" borderId="0" xfId="0" applyNumberFormat="1"/>
    <xf numFmtId="164" fontId="5" fillId="0" borderId="6" xfId="28" applyNumberFormat="1" applyFont="1" applyFill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3" fontId="0" fillId="0" borderId="0" xfId="28" applyFont="1"/>
    <xf numFmtId="43" fontId="13" fillId="0" borderId="0" xfId="28" applyFont="1"/>
    <xf numFmtId="43" fontId="0" fillId="0" borderId="0" xfId="28" applyFont="1" applyFill="1"/>
    <xf numFmtId="0" fontId="5" fillId="0" borderId="5" xfId="0" applyFont="1" applyBorder="1" applyAlignment="1">
      <alignment horizontal="left" vertical="center" wrapText="1" indent="5"/>
    </xf>
    <xf numFmtId="43" fontId="19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</cellXfs>
  <cellStyles count="80">
    <cellStyle name="Euro" xfId="35" xr:uid="{00000000-0005-0000-0000-000000000000}"/>
    <cellStyle name="Hipervínculo 2" xfId="77" xr:uid="{00000000-0005-0000-0000-000001000000}"/>
    <cellStyle name="Hipervínculo 3" xfId="79" xr:uid="{00000000-0005-0000-0000-000002000000}"/>
    <cellStyle name="Millares" xfId="28" builtinId="3"/>
    <cellStyle name="Millares 10" xfId="36" xr:uid="{00000000-0005-0000-0000-000004000000}"/>
    <cellStyle name="Millares 11" xfId="37" xr:uid="{00000000-0005-0000-0000-000005000000}"/>
    <cellStyle name="Millares 12" xfId="38" xr:uid="{00000000-0005-0000-0000-000006000000}"/>
    <cellStyle name="Millares 13" xfId="39" xr:uid="{00000000-0005-0000-0000-000007000000}"/>
    <cellStyle name="Millares 14" xfId="40" xr:uid="{00000000-0005-0000-0000-000008000000}"/>
    <cellStyle name="Millares 15" xfId="41" xr:uid="{00000000-0005-0000-0000-000009000000}"/>
    <cellStyle name="Millares 15 2" xfId="42" xr:uid="{00000000-0005-0000-0000-00000A000000}"/>
    <cellStyle name="Millares 16" xfId="43" xr:uid="{00000000-0005-0000-0000-00000B000000}"/>
    <cellStyle name="Millares 17" xfId="44" xr:uid="{00000000-0005-0000-0000-00000C000000}"/>
    <cellStyle name="Millares 18" xfId="45" xr:uid="{00000000-0005-0000-0000-00000D000000}"/>
    <cellStyle name="Millares 2" xfId="1" xr:uid="{00000000-0005-0000-0000-00000E000000}"/>
    <cellStyle name="Millares 2 2" xfId="4" xr:uid="{00000000-0005-0000-0000-00000F000000}"/>
    <cellStyle name="Millares 2 2 2" xfId="5" xr:uid="{00000000-0005-0000-0000-000010000000}"/>
    <cellStyle name="Millares 2 3" xfId="6" xr:uid="{00000000-0005-0000-0000-000011000000}"/>
    <cellStyle name="Millares 2 4" xfId="46" xr:uid="{00000000-0005-0000-0000-000012000000}"/>
    <cellStyle name="Millares 3" xfId="7" xr:uid="{00000000-0005-0000-0000-000013000000}"/>
    <cellStyle name="Millares 3 2" xfId="8" xr:uid="{00000000-0005-0000-0000-000014000000}"/>
    <cellStyle name="Millares 3 3" xfId="47" xr:uid="{00000000-0005-0000-0000-000015000000}"/>
    <cellStyle name="Millares 4" xfId="3" xr:uid="{00000000-0005-0000-0000-000016000000}"/>
    <cellStyle name="Millares 4 2" xfId="9" xr:uid="{00000000-0005-0000-0000-000017000000}"/>
    <cellStyle name="Millares 4 2 2" xfId="25" xr:uid="{00000000-0005-0000-0000-000018000000}"/>
    <cellStyle name="Millares 4 2 2 2" xfId="29" xr:uid="{00000000-0005-0000-0000-000019000000}"/>
    <cellStyle name="Millares 4 2 3" xfId="78" xr:uid="{00000000-0005-0000-0000-00001A000000}"/>
    <cellStyle name="Millares 4 3" xfId="48" xr:uid="{00000000-0005-0000-0000-00001B000000}"/>
    <cellStyle name="Millares 5" xfId="10" xr:uid="{00000000-0005-0000-0000-00001C000000}"/>
    <cellStyle name="Millares 5 2" xfId="49" xr:uid="{00000000-0005-0000-0000-00001D000000}"/>
    <cellStyle name="Millares 6" xfId="11" xr:uid="{00000000-0005-0000-0000-00001E000000}"/>
    <cellStyle name="Millares 7" xfId="12" xr:uid="{00000000-0005-0000-0000-00001F000000}"/>
    <cellStyle name="Millares 7 2" xfId="30" xr:uid="{00000000-0005-0000-0000-000020000000}"/>
    <cellStyle name="Millares 7 3" xfId="50" xr:uid="{00000000-0005-0000-0000-000021000000}"/>
    <cellStyle name="Millares 8" xfId="13" xr:uid="{00000000-0005-0000-0000-000022000000}"/>
    <cellStyle name="Millares 8 2" xfId="31" xr:uid="{00000000-0005-0000-0000-000023000000}"/>
    <cellStyle name="Millares 8 3" xfId="51" xr:uid="{00000000-0005-0000-0000-000024000000}"/>
    <cellStyle name="Millares 9" xfId="52" xr:uid="{00000000-0005-0000-0000-000025000000}"/>
    <cellStyle name="Moneda 2" xfId="53" xr:uid="{00000000-0005-0000-0000-000026000000}"/>
    <cellStyle name="Moneda 3" xfId="54" xr:uid="{00000000-0005-0000-0000-000027000000}"/>
    <cellStyle name="Normal" xfId="0" builtinId="0"/>
    <cellStyle name="Normal 10" xfId="33" xr:uid="{00000000-0005-0000-0000-000029000000}"/>
    <cellStyle name="Normal 11" xfId="55" xr:uid="{00000000-0005-0000-0000-00002A000000}"/>
    <cellStyle name="Normal 12" xfId="56" xr:uid="{00000000-0005-0000-0000-00002B000000}"/>
    <cellStyle name="Normal 13" xfId="57" xr:uid="{00000000-0005-0000-0000-00002C000000}"/>
    <cellStyle name="Normal 14" xfId="58" xr:uid="{00000000-0005-0000-0000-00002D000000}"/>
    <cellStyle name="Normal 15" xfId="59" xr:uid="{00000000-0005-0000-0000-00002E000000}"/>
    <cellStyle name="Normal 16" xfId="60" xr:uid="{00000000-0005-0000-0000-00002F000000}"/>
    <cellStyle name="Normal 17" xfId="61" xr:uid="{00000000-0005-0000-0000-000030000000}"/>
    <cellStyle name="Normal 18" xfId="62" xr:uid="{00000000-0005-0000-0000-000031000000}"/>
    <cellStyle name="Normal 19" xfId="63" xr:uid="{00000000-0005-0000-0000-000032000000}"/>
    <cellStyle name="Normal 2" xfId="14" xr:uid="{00000000-0005-0000-0000-000033000000}"/>
    <cellStyle name="Normal 2 2" xfId="2" xr:uid="{00000000-0005-0000-0000-000034000000}"/>
    <cellStyle name="Normal 2 3" xfId="64" xr:uid="{00000000-0005-0000-0000-000035000000}"/>
    <cellStyle name="Normal 20" xfId="65" xr:uid="{00000000-0005-0000-0000-000036000000}"/>
    <cellStyle name="Normal 21" xfId="66" xr:uid="{00000000-0005-0000-0000-000037000000}"/>
    <cellStyle name="Normal 21 2" xfId="67" xr:uid="{00000000-0005-0000-0000-000038000000}"/>
    <cellStyle name="Normal 22" xfId="68" xr:uid="{00000000-0005-0000-0000-000039000000}"/>
    <cellStyle name="Normal 22 2" xfId="69" xr:uid="{00000000-0005-0000-0000-00003A000000}"/>
    <cellStyle name="Normal 23" xfId="70" xr:uid="{00000000-0005-0000-0000-00003B000000}"/>
    <cellStyle name="Normal 24" xfId="71" xr:uid="{00000000-0005-0000-0000-00003C000000}"/>
    <cellStyle name="Normal 25" xfId="34" xr:uid="{00000000-0005-0000-0000-00003D000000}"/>
    <cellStyle name="Normal 26" xfId="72" xr:uid="{00000000-0005-0000-0000-00003E000000}"/>
    <cellStyle name="Normal 3" xfId="15" xr:uid="{00000000-0005-0000-0000-00003F000000}"/>
    <cellStyle name="Normal 3 2" xfId="16" xr:uid="{00000000-0005-0000-0000-000040000000}"/>
    <cellStyle name="Normal 3 2 2" xfId="73" xr:uid="{00000000-0005-0000-0000-000041000000}"/>
    <cellStyle name="Normal 3 3" xfId="17" xr:uid="{00000000-0005-0000-0000-000042000000}"/>
    <cellStyle name="Normal 3 3 2" xfId="26" xr:uid="{00000000-0005-0000-0000-000043000000}"/>
    <cellStyle name="Normal 3 4" xfId="18" xr:uid="{00000000-0005-0000-0000-000044000000}"/>
    <cellStyle name="Normal 4" xfId="19" xr:uid="{00000000-0005-0000-0000-000045000000}"/>
    <cellStyle name="Normal 5" xfId="20" xr:uid="{00000000-0005-0000-0000-000046000000}"/>
    <cellStyle name="Normal 5 2" xfId="27" xr:uid="{00000000-0005-0000-0000-000047000000}"/>
    <cellStyle name="Normal 6" xfId="21" xr:uid="{00000000-0005-0000-0000-000048000000}"/>
    <cellStyle name="Normal 6 2" xfId="22" xr:uid="{00000000-0005-0000-0000-000049000000}"/>
    <cellStyle name="Normal 7" xfId="23" xr:uid="{00000000-0005-0000-0000-00004A000000}"/>
    <cellStyle name="Normal 7 2" xfId="32" xr:uid="{00000000-0005-0000-0000-00004B000000}"/>
    <cellStyle name="Normal 8" xfId="24" xr:uid="{00000000-0005-0000-0000-00004C000000}"/>
    <cellStyle name="Normal 8 2" xfId="74" xr:uid="{00000000-0005-0000-0000-00004D000000}"/>
    <cellStyle name="Normal 9" xfId="75" xr:uid="{00000000-0005-0000-0000-00004E000000}"/>
    <cellStyle name="Porcentual 2" xfId="76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2</xdr:row>
      <xdr:rowOff>7880</xdr:rowOff>
    </xdr:from>
    <xdr:to>
      <xdr:col>6</xdr:col>
      <xdr:colOff>723899</xdr:colOff>
      <xdr:row>4</xdr:row>
      <xdr:rowOff>26931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6324600" y="836555"/>
          <a:ext cx="2000249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1</xdr:row>
      <xdr:rowOff>19051</xdr:rowOff>
    </xdr:from>
    <xdr:to>
      <xdr:col>0</xdr:col>
      <xdr:colOff>1333500</xdr:colOff>
      <xdr:row>4</xdr:row>
      <xdr:rowOff>130059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5791EF-31DC-49E8-BA0B-C1492E6FE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33426"/>
          <a:ext cx="657225" cy="60630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100"/>
  <sheetViews>
    <sheetView showGridLines="0" tabSelected="1" view="pageBreakPreview" zoomScaleNormal="86" zoomScaleSheetLayoutView="100" workbookViewId="0">
      <selection activeCell="A4" sqref="A4:G4"/>
    </sheetView>
  </sheetViews>
  <sheetFormatPr baseColWidth="10" defaultColWidth="11.42578125" defaultRowHeight="15" x14ac:dyDescent="0.25"/>
  <cols>
    <col min="1" max="1" width="43.5703125" customWidth="1"/>
    <col min="2" max="2" width="14.5703125" customWidth="1"/>
    <col min="3" max="3" width="14.140625" customWidth="1"/>
    <col min="4" max="4" width="12.5703125" customWidth="1"/>
    <col min="5" max="5" width="15.42578125" customWidth="1"/>
    <col min="6" max="7" width="13.7109375" customWidth="1"/>
    <col min="8" max="8" width="15.140625" bestFit="1" customWidth="1"/>
    <col min="9" max="9" width="11.42578125" style="25"/>
  </cols>
  <sheetData>
    <row r="1" spans="1:9" ht="18.75" x14ac:dyDescent="0.3">
      <c r="A1" s="13"/>
    </row>
    <row r="2" spans="1:9" ht="9" customHeight="1" x14ac:dyDescent="0.3">
      <c r="A2" s="13"/>
    </row>
    <row r="3" spans="1:9" x14ac:dyDescent="0.25">
      <c r="A3" s="34" t="s">
        <v>77</v>
      </c>
      <c r="B3" s="34"/>
      <c r="C3" s="34"/>
      <c r="D3" s="34"/>
      <c r="E3" s="34"/>
      <c r="F3" s="34"/>
      <c r="G3" s="34"/>
    </row>
    <row r="4" spans="1:9" x14ac:dyDescent="0.25">
      <c r="A4" s="35" t="s">
        <v>18</v>
      </c>
      <c r="B4" s="35"/>
      <c r="C4" s="35"/>
      <c r="D4" s="35"/>
      <c r="E4" s="35"/>
      <c r="F4" s="35"/>
      <c r="G4" s="35"/>
    </row>
    <row r="5" spans="1:9" x14ac:dyDescent="0.25">
      <c r="A5" s="35" t="s">
        <v>76</v>
      </c>
      <c r="B5" s="35"/>
      <c r="C5" s="35"/>
      <c r="D5" s="35"/>
      <c r="E5" s="35"/>
      <c r="F5" s="35"/>
      <c r="G5" s="35"/>
    </row>
    <row r="6" spans="1:9" x14ac:dyDescent="0.25">
      <c r="A6" s="36" t="s">
        <v>0</v>
      </c>
      <c r="B6" s="36"/>
      <c r="C6" s="36"/>
      <c r="D6" s="36"/>
      <c r="E6" s="36"/>
      <c r="F6" s="36"/>
      <c r="G6" s="36"/>
    </row>
    <row r="7" spans="1:9" ht="18.75" x14ac:dyDescent="0.3">
      <c r="A7" s="16" t="s">
        <v>70</v>
      </c>
      <c r="B7" s="30"/>
      <c r="C7" s="30"/>
      <c r="D7" s="30"/>
      <c r="E7" s="30"/>
      <c r="F7" s="30"/>
      <c r="G7" s="30"/>
    </row>
    <row r="8" spans="1:9" x14ac:dyDescent="0.25">
      <c r="A8" s="37" t="s">
        <v>17</v>
      </c>
      <c r="B8" s="37" t="s">
        <v>25</v>
      </c>
      <c r="C8" s="37"/>
      <c r="D8" s="37"/>
      <c r="E8" s="37"/>
      <c r="F8" s="37"/>
      <c r="G8" s="38" t="s">
        <v>24</v>
      </c>
    </row>
    <row r="9" spans="1:9" s="10" customFormat="1" ht="40.5" customHeight="1" x14ac:dyDescent="0.2">
      <c r="A9" s="37"/>
      <c r="B9" s="33" t="s">
        <v>19</v>
      </c>
      <c r="C9" s="33" t="s">
        <v>20</v>
      </c>
      <c r="D9" s="33" t="s">
        <v>21</v>
      </c>
      <c r="E9" s="33" t="s">
        <v>22</v>
      </c>
      <c r="F9" s="33" t="s">
        <v>23</v>
      </c>
      <c r="G9" s="38"/>
      <c r="I9" s="26"/>
    </row>
    <row r="10" spans="1:9" ht="4.5" customHeight="1" x14ac:dyDescent="0.25">
      <c r="A10" s="31"/>
      <c r="B10" s="32"/>
      <c r="C10" s="32"/>
      <c r="D10" s="32"/>
      <c r="E10" s="32"/>
      <c r="F10" s="32"/>
      <c r="G10" s="32"/>
    </row>
    <row r="11" spans="1:9" x14ac:dyDescent="0.25">
      <c r="A11" s="2" t="s">
        <v>47</v>
      </c>
      <c r="B11" s="17"/>
      <c r="C11" s="17"/>
      <c r="D11" s="17"/>
      <c r="E11" s="17"/>
      <c r="F11" s="17"/>
      <c r="G11" s="17"/>
    </row>
    <row r="12" spans="1:9" ht="11.25" customHeight="1" x14ac:dyDescent="0.25">
      <c r="A12" s="4" t="s">
        <v>11</v>
      </c>
      <c r="B12" s="18">
        <v>1659397543</v>
      </c>
      <c r="C12" s="18">
        <v>0</v>
      </c>
      <c r="D12" s="18">
        <f>B12+C12</f>
        <v>1659397543</v>
      </c>
      <c r="E12" s="18">
        <v>1846163237</v>
      </c>
      <c r="F12" s="18">
        <f>E12</f>
        <v>1846163237</v>
      </c>
      <c r="G12" s="18">
        <f>F12-B12</f>
        <v>186765694</v>
      </c>
      <c r="H12" s="19"/>
      <c r="I12" s="27"/>
    </row>
    <row r="13" spans="1:9" ht="11.25" customHeight="1" x14ac:dyDescent="0.25">
      <c r="A13" s="4" t="s">
        <v>12</v>
      </c>
      <c r="B13" s="18">
        <v>0</v>
      </c>
      <c r="C13" s="18">
        <v>0</v>
      </c>
      <c r="D13" s="18">
        <f t="shared" ref="D13:D18" si="0">B13+C13</f>
        <v>0</v>
      </c>
      <c r="E13" s="18">
        <v>0</v>
      </c>
      <c r="F13" s="18">
        <f t="shared" ref="F13:F18" si="1">E13</f>
        <v>0</v>
      </c>
      <c r="G13" s="18">
        <f t="shared" ref="G13:G75" si="2">F13-B13</f>
        <v>0</v>
      </c>
      <c r="H13" s="19"/>
      <c r="I13" s="27"/>
    </row>
    <row r="14" spans="1:9" ht="11.25" customHeight="1" x14ac:dyDescent="0.25">
      <c r="A14" s="4" t="s">
        <v>5</v>
      </c>
      <c r="B14" s="18">
        <v>0</v>
      </c>
      <c r="C14" s="18">
        <v>0</v>
      </c>
      <c r="D14" s="18">
        <f t="shared" si="0"/>
        <v>0</v>
      </c>
      <c r="E14" s="18">
        <v>0</v>
      </c>
      <c r="F14" s="18">
        <f t="shared" si="1"/>
        <v>0</v>
      </c>
      <c r="G14" s="18">
        <f t="shared" si="2"/>
        <v>0</v>
      </c>
      <c r="H14" s="19"/>
      <c r="I14" s="27"/>
    </row>
    <row r="15" spans="1:9" ht="11.25" customHeight="1" x14ac:dyDescent="0.25">
      <c r="A15" s="4" t="s">
        <v>6</v>
      </c>
      <c r="B15" s="18">
        <v>1882343738</v>
      </c>
      <c r="C15" s="18">
        <v>0</v>
      </c>
      <c r="D15" s="18">
        <f t="shared" si="0"/>
        <v>1882343738</v>
      </c>
      <c r="E15" s="18">
        <v>2250191609.2129998</v>
      </c>
      <c r="F15" s="18">
        <f t="shared" si="1"/>
        <v>2250191609.2129998</v>
      </c>
      <c r="G15" s="18">
        <f>F15-B15</f>
        <v>367847871.21299982</v>
      </c>
      <c r="H15" s="19"/>
      <c r="I15" s="27"/>
    </row>
    <row r="16" spans="1:9" ht="11.25" customHeight="1" x14ac:dyDescent="0.25">
      <c r="A16" s="4" t="s">
        <v>13</v>
      </c>
      <c r="B16" s="18">
        <v>120749722</v>
      </c>
      <c r="C16" s="18">
        <v>0</v>
      </c>
      <c r="D16" s="18">
        <f t="shared" si="0"/>
        <v>120749722</v>
      </c>
      <c r="E16" s="18">
        <v>601268083.20999992</v>
      </c>
      <c r="F16" s="18">
        <f t="shared" si="1"/>
        <v>601268083.20999992</v>
      </c>
      <c r="G16" s="18">
        <f>F16-B16</f>
        <v>480518361.20999992</v>
      </c>
      <c r="H16" s="19"/>
      <c r="I16" s="27"/>
    </row>
    <row r="17" spans="1:9" ht="11.25" customHeight="1" x14ac:dyDescent="0.25">
      <c r="A17" s="4" t="s">
        <v>14</v>
      </c>
      <c r="B17" s="18">
        <v>18547471</v>
      </c>
      <c r="C17" s="18">
        <v>0</v>
      </c>
      <c r="D17" s="18">
        <f t="shared" si="0"/>
        <v>18547471</v>
      </c>
      <c r="E17" s="18">
        <v>352780906.20999998</v>
      </c>
      <c r="F17" s="18">
        <f t="shared" si="1"/>
        <v>352780906.20999998</v>
      </c>
      <c r="G17" s="18">
        <f>F17-B17</f>
        <v>334233435.20999998</v>
      </c>
      <c r="H17" s="19"/>
      <c r="I17" s="27"/>
    </row>
    <row r="18" spans="1:9" ht="11.25" customHeight="1" x14ac:dyDescent="0.25">
      <c r="A18" s="4" t="s">
        <v>7</v>
      </c>
      <c r="B18" s="17">
        <v>0</v>
      </c>
      <c r="C18" s="17">
        <v>0</v>
      </c>
      <c r="D18" s="17">
        <f t="shared" si="0"/>
        <v>0</v>
      </c>
      <c r="E18" s="18">
        <v>0</v>
      </c>
      <c r="F18" s="18">
        <f t="shared" si="1"/>
        <v>0</v>
      </c>
      <c r="G18" s="18">
        <f t="shared" si="2"/>
        <v>0</v>
      </c>
      <c r="H18" s="19"/>
      <c r="I18" s="27"/>
    </row>
    <row r="19" spans="1:9" ht="11.25" customHeight="1" x14ac:dyDescent="0.25">
      <c r="A19" s="4" t="s">
        <v>8</v>
      </c>
      <c r="B19" s="17">
        <f>B21+B22+B23+B24+B25+B26+B27+B28+B29+B30+B31</f>
        <v>29888864641</v>
      </c>
      <c r="C19" s="17">
        <f t="shared" ref="C19" si="3">C21+C22+C23+C24+C25+C26+C27+C28+C29+C30+C31</f>
        <v>0</v>
      </c>
      <c r="D19" s="17">
        <f>D21+D22+D23+D24+D25+D26+D27+D28+D29+D30+D31</f>
        <v>29888864641</v>
      </c>
      <c r="E19" s="17">
        <f>E21+E22+E23+E24+E25+E26+E27+E28+E29+E30+E31</f>
        <v>30872520424</v>
      </c>
      <c r="F19" s="17">
        <f>F21+F22+F23+F24+F25+F26+F27+F28+F29+F30+F31</f>
        <v>30872520424</v>
      </c>
      <c r="G19" s="17">
        <f>G21+G22+G23+G24+G25+G26+G27+G28+G29+G30+G31</f>
        <v>983655783</v>
      </c>
      <c r="H19" s="19"/>
      <c r="I19" s="27"/>
    </row>
    <row r="20" spans="1:9" ht="11.25" customHeight="1" x14ac:dyDescent="0.25">
      <c r="A20" s="4" t="s">
        <v>26</v>
      </c>
      <c r="B20" s="18"/>
      <c r="C20" s="18"/>
      <c r="D20" s="18"/>
      <c r="E20" s="18"/>
      <c r="F20" s="18"/>
      <c r="G20" s="18"/>
      <c r="H20" s="19"/>
      <c r="I20" s="27"/>
    </row>
    <row r="21" spans="1:9" ht="11.25" customHeight="1" x14ac:dyDescent="0.25">
      <c r="A21" s="14" t="s">
        <v>27</v>
      </c>
      <c r="B21" s="18">
        <v>23998223874</v>
      </c>
      <c r="C21" s="18">
        <v>0</v>
      </c>
      <c r="D21" s="18">
        <f t="shared" ref="D21:D84" si="4">B21+C21</f>
        <v>23998223874</v>
      </c>
      <c r="E21" s="18">
        <v>23459760183</v>
      </c>
      <c r="F21" s="18">
        <f t="shared" ref="F21:F31" si="5">E21</f>
        <v>23459760183</v>
      </c>
      <c r="G21" s="18">
        <f>F21-B21</f>
        <v>-538463691</v>
      </c>
      <c r="H21" s="19"/>
      <c r="I21" s="27"/>
    </row>
    <row r="22" spans="1:9" ht="11.25" customHeight="1" x14ac:dyDescent="0.25">
      <c r="A22" s="14" t="s">
        <v>28</v>
      </c>
      <c r="B22" s="18">
        <v>1712502571</v>
      </c>
      <c r="C22" s="18">
        <v>0</v>
      </c>
      <c r="D22" s="18">
        <f t="shared" si="4"/>
        <v>1712502571</v>
      </c>
      <c r="E22" s="18">
        <v>1640070077</v>
      </c>
      <c r="F22" s="18">
        <f t="shared" si="5"/>
        <v>1640070077</v>
      </c>
      <c r="G22" s="18">
        <f>F22-B22</f>
        <v>-72432494</v>
      </c>
      <c r="H22" s="19"/>
      <c r="I22" s="27"/>
    </row>
    <row r="23" spans="1:9" ht="11.25" customHeight="1" x14ac:dyDescent="0.25">
      <c r="A23" s="14" t="s">
        <v>29</v>
      </c>
      <c r="B23" s="18">
        <v>1289178724</v>
      </c>
      <c r="C23" s="18">
        <v>0</v>
      </c>
      <c r="D23" s="18">
        <f t="shared" si="4"/>
        <v>1289178724</v>
      </c>
      <c r="E23" s="18">
        <v>1214792480</v>
      </c>
      <c r="F23" s="18">
        <f t="shared" si="5"/>
        <v>1214792480</v>
      </c>
      <c r="G23" s="18">
        <f>F23-B23</f>
        <v>-74386244</v>
      </c>
      <c r="H23" s="19"/>
      <c r="I23" s="27"/>
    </row>
    <row r="24" spans="1:9" ht="11.25" customHeight="1" x14ac:dyDescent="0.25">
      <c r="A24" s="14" t="s">
        <v>30</v>
      </c>
      <c r="B24" s="18">
        <v>656156108</v>
      </c>
      <c r="C24" s="18">
        <v>0</v>
      </c>
      <c r="D24" s="18">
        <f t="shared" si="4"/>
        <v>656156108</v>
      </c>
      <c r="E24" s="18">
        <v>561067208</v>
      </c>
      <c r="F24" s="18">
        <f t="shared" si="5"/>
        <v>561067208</v>
      </c>
      <c r="G24" s="18">
        <f>F24-B24</f>
        <v>-95088900</v>
      </c>
      <c r="H24" s="19"/>
      <c r="I24" s="27"/>
    </row>
    <row r="25" spans="1:9" ht="17.45" customHeight="1" x14ac:dyDescent="0.25">
      <c r="A25" s="14" t="s">
        <v>31</v>
      </c>
      <c r="B25" s="18">
        <v>0</v>
      </c>
      <c r="C25" s="18">
        <v>0</v>
      </c>
      <c r="D25" s="18">
        <f t="shared" si="4"/>
        <v>0</v>
      </c>
      <c r="E25" s="18">
        <v>0</v>
      </c>
      <c r="F25" s="18">
        <f t="shared" si="5"/>
        <v>0</v>
      </c>
      <c r="G25" s="18">
        <f t="shared" si="2"/>
        <v>0</v>
      </c>
      <c r="H25" s="19"/>
      <c r="I25" s="27"/>
    </row>
    <row r="26" spans="1:9" ht="19.899999999999999" customHeight="1" x14ac:dyDescent="0.25">
      <c r="A26" s="14" t="s">
        <v>32</v>
      </c>
      <c r="B26" s="18">
        <v>328570015</v>
      </c>
      <c r="C26" s="18">
        <v>0</v>
      </c>
      <c r="D26" s="18">
        <f t="shared" si="4"/>
        <v>328570015</v>
      </c>
      <c r="E26" s="18">
        <v>312863520</v>
      </c>
      <c r="F26" s="18">
        <f t="shared" si="5"/>
        <v>312863520</v>
      </c>
      <c r="G26" s="18">
        <f>F26-B26</f>
        <v>-15706495</v>
      </c>
      <c r="H26" s="19"/>
      <c r="I26" s="27"/>
    </row>
    <row r="27" spans="1:9" ht="24" customHeight="1" x14ac:dyDescent="0.25">
      <c r="A27" s="14" t="s">
        <v>33</v>
      </c>
      <c r="B27" s="18">
        <v>0</v>
      </c>
      <c r="C27" s="18">
        <v>0</v>
      </c>
      <c r="D27" s="18">
        <f t="shared" si="4"/>
        <v>0</v>
      </c>
      <c r="E27" s="18">
        <v>0</v>
      </c>
      <c r="F27" s="18">
        <f t="shared" si="5"/>
        <v>0</v>
      </c>
      <c r="G27" s="18">
        <f t="shared" ref="G27:G28" si="6">F27-B27</f>
        <v>0</v>
      </c>
      <c r="H27" s="19"/>
      <c r="I27" s="27"/>
    </row>
    <row r="28" spans="1:9" x14ac:dyDescent="0.25">
      <c r="A28" s="14" t="s">
        <v>34</v>
      </c>
      <c r="B28" s="18">
        <v>0</v>
      </c>
      <c r="C28" s="18">
        <v>0</v>
      </c>
      <c r="D28" s="18">
        <f t="shared" si="4"/>
        <v>0</v>
      </c>
      <c r="E28" s="18">
        <v>0</v>
      </c>
      <c r="F28" s="18">
        <f t="shared" si="5"/>
        <v>0</v>
      </c>
      <c r="G28" s="18">
        <f t="shared" si="6"/>
        <v>0</v>
      </c>
      <c r="H28" s="19"/>
      <c r="I28" s="27"/>
    </row>
    <row r="29" spans="1:9" x14ac:dyDescent="0.25">
      <c r="A29" s="14" t="s">
        <v>35</v>
      </c>
      <c r="B29" s="18">
        <v>556751059</v>
      </c>
      <c r="C29" s="18">
        <v>0</v>
      </c>
      <c r="D29" s="18">
        <f t="shared" si="4"/>
        <v>556751059</v>
      </c>
      <c r="E29" s="18">
        <v>536703764</v>
      </c>
      <c r="F29" s="18">
        <f t="shared" si="5"/>
        <v>536703764</v>
      </c>
      <c r="G29" s="18">
        <f>F29-B29</f>
        <v>-20047295</v>
      </c>
      <c r="H29" s="19"/>
      <c r="I29" s="27"/>
    </row>
    <row r="30" spans="1:9" x14ac:dyDescent="0.25">
      <c r="A30" s="14" t="s">
        <v>36</v>
      </c>
      <c r="B30" s="18">
        <v>1347482290</v>
      </c>
      <c r="C30" s="18">
        <v>0</v>
      </c>
      <c r="D30" s="18">
        <f>B30+C30</f>
        <v>1347482290</v>
      </c>
      <c r="E30" s="18">
        <v>1333362968</v>
      </c>
      <c r="F30" s="18">
        <f t="shared" si="5"/>
        <v>1333362968</v>
      </c>
      <c r="G30" s="18">
        <f>F30-B30</f>
        <v>-14119322</v>
      </c>
      <c r="H30" s="19"/>
      <c r="I30" s="27"/>
    </row>
    <row r="31" spans="1:9" ht="22.5" x14ac:dyDescent="0.25">
      <c r="A31" s="14" t="s">
        <v>37</v>
      </c>
      <c r="B31" s="18">
        <v>0</v>
      </c>
      <c r="C31" s="18">
        <v>0</v>
      </c>
      <c r="D31" s="18">
        <f t="shared" si="4"/>
        <v>0</v>
      </c>
      <c r="E31" s="18">
        <v>1813900224</v>
      </c>
      <c r="F31" s="18">
        <f t="shared" si="5"/>
        <v>1813900224</v>
      </c>
      <c r="G31" s="18">
        <f>F31-B31</f>
        <v>1813900224</v>
      </c>
      <c r="H31" s="19"/>
      <c r="I31" s="27"/>
    </row>
    <row r="32" spans="1:9" ht="11.25" customHeight="1" x14ac:dyDescent="0.25">
      <c r="A32" s="4" t="s">
        <v>15</v>
      </c>
      <c r="B32" s="17">
        <f>B34+B35+B36+B37+B38</f>
        <v>395328640</v>
      </c>
      <c r="C32" s="17">
        <f t="shared" ref="C32:D32" si="7">C34+C35+C36+C37+C38</f>
        <v>0</v>
      </c>
      <c r="D32" s="17">
        <f t="shared" si="7"/>
        <v>395328640</v>
      </c>
      <c r="E32" s="17">
        <f>E34+E35+E36+E37+E38</f>
        <v>1694517397.51</v>
      </c>
      <c r="F32" s="17">
        <f>F34+F35+F36+F37+F38</f>
        <v>1694517397.51</v>
      </c>
      <c r="G32" s="17">
        <f>G34+G35+G36+G37+G38</f>
        <v>1299188757.51</v>
      </c>
      <c r="H32" s="19"/>
      <c r="I32" s="27"/>
    </row>
    <row r="33" spans="1:9" ht="11.25" customHeight="1" x14ac:dyDescent="0.25">
      <c r="A33" s="4" t="s">
        <v>38</v>
      </c>
      <c r="B33" s="18"/>
      <c r="C33" s="18"/>
      <c r="D33" s="18"/>
      <c r="E33" s="18"/>
      <c r="F33" s="18"/>
      <c r="G33" s="18">
        <f t="shared" si="2"/>
        <v>0</v>
      </c>
      <c r="H33" s="19"/>
      <c r="I33" s="27"/>
    </row>
    <row r="34" spans="1:9" ht="11.25" customHeight="1" x14ac:dyDescent="0.25">
      <c r="A34" s="14" t="s">
        <v>39</v>
      </c>
      <c r="B34" s="18">
        <v>0</v>
      </c>
      <c r="C34" s="18">
        <v>0</v>
      </c>
      <c r="D34" s="18">
        <f>B34+C34</f>
        <v>0</v>
      </c>
      <c r="E34" s="18">
        <v>0</v>
      </c>
      <c r="F34" s="18">
        <f t="shared" ref="F34:F40" si="8">E34</f>
        <v>0</v>
      </c>
      <c r="G34" s="18">
        <f>F34-B34</f>
        <v>0</v>
      </c>
      <c r="H34" s="19"/>
      <c r="I34" s="27"/>
    </row>
    <row r="35" spans="1:9" ht="11.25" customHeight="1" x14ac:dyDescent="0.25">
      <c r="A35" s="14" t="s">
        <v>40</v>
      </c>
      <c r="B35" s="18">
        <v>39862125</v>
      </c>
      <c r="C35" s="18">
        <v>0</v>
      </c>
      <c r="D35" s="18">
        <f>B35+C35</f>
        <v>39862125</v>
      </c>
      <c r="E35" s="18">
        <v>39862128</v>
      </c>
      <c r="F35" s="18">
        <f t="shared" si="8"/>
        <v>39862128</v>
      </c>
      <c r="G35" s="18">
        <f>F35-B35</f>
        <v>3</v>
      </c>
      <c r="H35" s="19"/>
      <c r="I35" s="27"/>
    </row>
    <row r="36" spans="1:9" ht="15" customHeight="1" x14ac:dyDescent="0.25">
      <c r="A36" s="14" t="s">
        <v>41</v>
      </c>
      <c r="B36" s="18">
        <v>161493010</v>
      </c>
      <c r="C36" s="18">
        <v>0</v>
      </c>
      <c r="D36" s="18">
        <f t="shared" si="4"/>
        <v>161493010</v>
      </c>
      <c r="E36" s="18">
        <v>229478021</v>
      </c>
      <c r="F36" s="18">
        <f t="shared" si="8"/>
        <v>229478021</v>
      </c>
      <c r="G36" s="18">
        <f>F36-B36</f>
        <v>67985011</v>
      </c>
      <c r="H36" s="19"/>
      <c r="I36" s="27"/>
    </row>
    <row r="37" spans="1:9" ht="18" customHeight="1" x14ac:dyDescent="0.25">
      <c r="A37" s="14" t="s">
        <v>42</v>
      </c>
      <c r="B37" s="18">
        <v>5775620</v>
      </c>
      <c r="C37" s="18">
        <v>0</v>
      </c>
      <c r="D37" s="18">
        <f t="shared" si="4"/>
        <v>5775620</v>
      </c>
      <c r="E37" s="18">
        <v>9576714</v>
      </c>
      <c r="F37" s="18">
        <f t="shared" si="8"/>
        <v>9576714</v>
      </c>
      <c r="G37" s="18">
        <f>F37-B37</f>
        <v>3801094</v>
      </c>
      <c r="H37" s="19"/>
      <c r="I37" s="27"/>
    </row>
    <row r="38" spans="1:9" ht="11.25" customHeight="1" x14ac:dyDescent="0.25">
      <c r="A38" s="14" t="s">
        <v>43</v>
      </c>
      <c r="B38" s="18">
        <v>188197885</v>
      </c>
      <c r="C38" s="18">
        <v>0</v>
      </c>
      <c r="D38" s="18">
        <f>B38+C38</f>
        <v>188197885</v>
      </c>
      <c r="E38" s="18">
        <v>1415600534.51</v>
      </c>
      <c r="F38" s="18">
        <f t="shared" si="8"/>
        <v>1415600534.51</v>
      </c>
      <c r="G38" s="18">
        <f>F38-B38</f>
        <v>1227402649.51</v>
      </c>
      <c r="H38" s="19"/>
      <c r="I38" s="27"/>
    </row>
    <row r="39" spans="1:9" ht="11.25" customHeight="1" x14ac:dyDescent="0.25">
      <c r="A39" s="4" t="s">
        <v>75</v>
      </c>
      <c r="B39" s="18">
        <v>0</v>
      </c>
      <c r="C39" s="18">
        <v>0</v>
      </c>
      <c r="D39" s="18">
        <f t="shared" si="4"/>
        <v>0</v>
      </c>
      <c r="E39" s="18">
        <v>0</v>
      </c>
      <c r="F39" s="18">
        <f t="shared" si="8"/>
        <v>0</v>
      </c>
      <c r="G39" s="18">
        <f t="shared" si="2"/>
        <v>0</v>
      </c>
      <c r="H39" s="19"/>
      <c r="I39" s="27"/>
    </row>
    <row r="40" spans="1:9" ht="11.25" customHeight="1" x14ac:dyDescent="0.25">
      <c r="A40" s="4" t="s">
        <v>16</v>
      </c>
      <c r="B40" s="18">
        <v>0</v>
      </c>
      <c r="C40" s="18">
        <v>0</v>
      </c>
      <c r="D40" s="18">
        <f t="shared" si="4"/>
        <v>0</v>
      </c>
      <c r="E40" s="18">
        <v>0</v>
      </c>
      <c r="F40" s="18">
        <f t="shared" si="8"/>
        <v>0</v>
      </c>
      <c r="G40" s="18">
        <f t="shared" si="2"/>
        <v>0</v>
      </c>
      <c r="H40" s="19"/>
      <c r="I40" s="27"/>
    </row>
    <row r="41" spans="1:9" ht="11.25" customHeight="1" x14ac:dyDescent="0.25">
      <c r="A41" s="14" t="s">
        <v>44</v>
      </c>
      <c r="B41" s="18">
        <v>0</v>
      </c>
      <c r="C41" s="18">
        <v>0</v>
      </c>
      <c r="D41" s="18">
        <f t="shared" si="4"/>
        <v>0</v>
      </c>
      <c r="E41" s="18">
        <v>0</v>
      </c>
      <c r="F41" s="18">
        <v>0</v>
      </c>
      <c r="G41" s="18">
        <f t="shared" si="2"/>
        <v>0</v>
      </c>
      <c r="H41" s="19"/>
      <c r="I41" s="27"/>
    </row>
    <row r="42" spans="1:9" x14ac:dyDescent="0.25">
      <c r="A42" s="4" t="s">
        <v>74</v>
      </c>
      <c r="B42" s="18">
        <v>0</v>
      </c>
      <c r="C42" s="18">
        <v>0</v>
      </c>
      <c r="D42" s="18">
        <f t="shared" si="4"/>
        <v>0</v>
      </c>
      <c r="E42" s="18">
        <v>0</v>
      </c>
      <c r="F42" s="18">
        <f t="shared" ref="F42" si="9">F43+F44</f>
        <v>0</v>
      </c>
      <c r="G42" s="18">
        <f t="shared" si="2"/>
        <v>0</v>
      </c>
      <c r="H42" s="19"/>
      <c r="I42" s="27"/>
    </row>
    <row r="43" spans="1:9" x14ac:dyDescent="0.25">
      <c r="A43" s="14" t="s">
        <v>45</v>
      </c>
      <c r="B43" s="18">
        <v>0</v>
      </c>
      <c r="C43" s="18">
        <v>0</v>
      </c>
      <c r="D43" s="18">
        <f t="shared" si="4"/>
        <v>0</v>
      </c>
      <c r="E43" s="18">
        <v>0</v>
      </c>
      <c r="F43" s="18">
        <v>0</v>
      </c>
      <c r="G43" s="18">
        <f t="shared" si="2"/>
        <v>0</v>
      </c>
      <c r="H43" s="19"/>
      <c r="I43" s="27"/>
    </row>
    <row r="44" spans="1:9" x14ac:dyDescent="0.25">
      <c r="A44" s="14" t="s">
        <v>46</v>
      </c>
      <c r="B44" s="18">
        <v>0</v>
      </c>
      <c r="C44" s="18">
        <v>0</v>
      </c>
      <c r="D44" s="18">
        <f t="shared" si="4"/>
        <v>0</v>
      </c>
      <c r="E44" s="18">
        <v>0</v>
      </c>
      <c r="F44" s="18">
        <v>0</v>
      </c>
      <c r="G44" s="18">
        <f>F44-B44</f>
        <v>0</v>
      </c>
      <c r="H44" s="19"/>
      <c r="I44" s="27"/>
    </row>
    <row r="45" spans="1:9" ht="9.75" customHeight="1" x14ac:dyDescent="0.25">
      <c r="A45" s="3"/>
      <c r="B45" s="11"/>
      <c r="C45" s="11"/>
      <c r="D45" s="18"/>
      <c r="E45" s="11"/>
      <c r="F45" s="11"/>
      <c r="G45" s="18"/>
      <c r="H45" s="19"/>
      <c r="I45" s="27"/>
    </row>
    <row r="46" spans="1:9" ht="22.5" x14ac:dyDescent="0.25">
      <c r="A46" s="2" t="s">
        <v>48</v>
      </c>
      <c r="B46" s="15">
        <f>B12+B13+B14+B15+B16+B17+B18+B19+B32+B39+B40+B42</f>
        <v>33965231755</v>
      </c>
      <c r="C46" s="15">
        <f>C12+C13+C14+C15+C16+C17+C18+C19+C32+C39+C40+C42</f>
        <v>0</v>
      </c>
      <c r="D46" s="17">
        <f>B46+C46</f>
        <v>33965231755</v>
      </c>
      <c r="E46" s="15">
        <f>E12+E13+E14+E15+E16+E17+E18+E19+E32+E39+E40+E42</f>
        <v>37617441657.142998</v>
      </c>
      <c r="F46" s="15">
        <f>F12+F13+F14+F15+F16+F17+F18+F19+F32+F39+F40+F42</f>
        <v>37617441657.142998</v>
      </c>
      <c r="G46" s="15">
        <f>G12+G13+G14+G15+G16+G17+G18+G19+G32+G39+G40+G42</f>
        <v>3652209902.1429996</v>
      </c>
      <c r="H46" s="19"/>
      <c r="I46" s="27"/>
    </row>
    <row r="47" spans="1:9" x14ac:dyDescent="0.25">
      <c r="A47" s="3"/>
      <c r="B47" s="11"/>
      <c r="C47" s="11"/>
      <c r="D47" s="18"/>
      <c r="E47" s="11"/>
      <c r="F47" s="11"/>
      <c r="G47" s="18"/>
      <c r="H47" s="19"/>
      <c r="I47" s="27"/>
    </row>
    <row r="48" spans="1:9" ht="29.25" customHeight="1" x14ac:dyDescent="0.25">
      <c r="A48" s="2" t="s">
        <v>50</v>
      </c>
      <c r="B48" s="11"/>
      <c r="C48" s="20"/>
      <c r="D48" s="21"/>
      <c r="E48" s="20"/>
      <c r="F48" s="20"/>
      <c r="G48" s="17">
        <f>G46</f>
        <v>3652209902.1429996</v>
      </c>
      <c r="H48" s="19"/>
      <c r="I48" s="27"/>
    </row>
    <row r="49" spans="1:9" ht="7.5" customHeight="1" x14ac:dyDescent="0.25">
      <c r="A49" s="3"/>
      <c r="B49" s="11"/>
      <c r="C49" s="11"/>
      <c r="D49" s="18"/>
      <c r="E49" s="11"/>
      <c r="F49" s="11"/>
      <c r="G49" s="18"/>
      <c r="H49" s="19"/>
      <c r="I49" s="27"/>
    </row>
    <row r="50" spans="1:9" x14ac:dyDescent="0.25">
      <c r="A50" s="2" t="s">
        <v>49</v>
      </c>
      <c r="B50" s="17"/>
      <c r="C50" s="17"/>
      <c r="D50" s="18"/>
      <c r="E50" s="17"/>
      <c r="F50" s="17"/>
      <c r="G50" s="18"/>
      <c r="H50" s="19"/>
      <c r="I50" s="27"/>
    </row>
    <row r="51" spans="1:9" x14ac:dyDescent="0.25">
      <c r="A51" s="4" t="s">
        <v>59</v>
      </c>
      <c r="B51" s="17">
        <f>B53+B55+B57+B59+B61+B63+B65+B67</f>
        <v>52646113386</v>
      </c>
      <c r="C51" s="17">
        <f>C53+C55+C57+C59+C61+C63+C65+C67</f>
        <v>0</v>
      </c>
      <c r="D51" s="17">
        <f>B51+C51</f>
        <v>52646113386</v>
      </c>
      <c r="E51" s="17">
        <f>E53+E55+E57+E59+E61+E63+E65+E67</f>
        <v>54967403466.230003</v>
      </c>
      <c r="F51" s="17">
        <f>F53+F55+F57+F59+F61+F63+F65+F67</f>
        <v>54967403466.230003</v>
      </c>
      <c r="G51" s="17">
        <f>F51-B51</f>
        <v>2321290080.2300034</v>
      </c>
      <c r="H51" s="19"/>
      <c r="I51" s="27"/>
    </row>
    <row r="52" spans="1:9" ht="6" customHeight="1" x14ac:dyDescent="0.25">
      <c r="A52" s="4"/>
      <c r="B52" s="18"/>
      <c r="C52" s="18"/>
      <c r="D52" s="18"/>
      <c r="E52" s="18"/>
      <c r="F52" s="18"/>
      <c r="G52" s="18"/>
      <c r="H52" s="19"/>
      <c r="I52" s="27"/>
    </row>
    <row r="53" spans="1:9" ht="22.5" x14ac:dyDescent="0.25">
      <c r="A53" s="14" t="s">
        <v>51</v>
      </c>
      <c r="B53" s="18">
        <v>28092953750</v>
      </c>
      <c r="C53" s="18">
        <v>0</v>
      </c>
      <c r="D53" s="18">
        <f t="shared" si="4"/>
        <v>28092953750</v>
      </c>
      <c r="E53" s="18">
        <v>30237719736.870003</v>
      </c>
      <c r="F53" s="18">
        <f>E53</f>
        <v>30237719736.870003</v>
      </c>
      <c r="G53" s="18">
        <f>F53-B53</f>
        <v>2144765986.8700027</v>
      </c>
      <c r="H53" s="19"/>
      <c r="I53" s="27"/>
    </row>
    <row r="54" spans="1:9" ht="4.5" customHeight="1" x14ac:dyDescent="0.25">
      <c r="A54" s="14"/>
      <c r="B54" s="18"/>
      <c r="C54" s="18"/>
      <c r="D54" s="18"/>
      <c r="E54" s="18"/>
      <c r="F54" s="18"/>
      <c r="G54" s="18"/>
      <c r="H54" s="19"/>
      <c r="I54" s="27"/>
    </row>
    <row r="55" spans="1:9" ht="19.149999999999999" customHeight="1" x14ac:dyDescent="0.25">
      <c r="A55" s="14" t="s">
        <v>52</v>
      </c>
      <c r="B55" s="18">
        <v>5781790893</v>
      </c>
      <c r="C55" s="18">
        <v>0</v>
      </c>
      <c r="D55" s="18">
        <f t="shared" si="4"/>
        <v>5781790893</v>
      </c>
      <c r="E55" s="18">
        <v>5910626812.0100002</v>
      </c>
      <c r="F55" s="18">
        <f>E55</f>
        <v>5910626812.0100002</v>
      </c>
      <c r="G55" s="18">
        <f>F55-B55</f>
        <v>128835919.01000023</v>
      </c>
      <c r="H55" s="19"/>
      <c r="I55" s="27"/>
    </row>
    <row r="56" spans="1:9" ht="8.25" customHeight="1" x14ac:dyDescent="0.25">
      <c r="A56" s="14"/>
      <c r="B56" s="18"/>
      <c r="C56" s="18"/>
      <c r="D56" s="18">
        <f t="shared" si="4"/>
        <v>0</v>
      </c>
      <c r="E56" s="18"/>
      <c r="F56" s="18"/>
      <c r="G56" s="18"/>
      <c r="H56" s="19"/>
      <c r="I56" s="27"/>
    </row>
    <row r="57" spans="1:9" ht="22.5" x14ac:dyDescent="0.25">
      <c r="A57" s="14" t="s">
        <v>53</v>
      </c>
      <c r="B57" s="18">
        <v>9858301338</v>
      </c>
      <c r="C57" s="18">
        <v>0</v>
      </c>
      <c r="D57" s="18">
        <f t="shared" si="4"/>
        <v>9858301338</v>
      </c>
      <c r="E57" s="18">
        <v>9858301338</v>
      </c>
      <c r="F57" s="18">
        <f>E57</f>
        <v>9858301338</v>
      </c>
      <c r="G57" s="18">
        <f t="shared" si="2"/>
        <v>0</v>
      </c>
      <c r="H57" s="19"/>
      <c r="I57" s="27"/>
    </row>
    <row r="58" spans="1:9" ht="6.75" customHeight="1" x14ac:dyDescent="0.25">
      <c r="A58" s="14"/>
      <c r="B58" s="18"/>
      <c r="C58" s="18"/>
      <c r="D58" s="18"/>
      <c r="E58" s="18"/>
      <c r="F58" s="18"/>
      <c r="G58" s="18"/>
      <c r="H58" s="19"/>
      <c r="I58" s="27"/>
    </row>
    <row r="59" spans="1:9" ht="33.75" x14ac:dyDescent="0.25">
      <c r="A59" s="14" t="s">
        <v>54</v>
      </c>
      <c r="B59" s="18">
        <v>3706711478</v>
      </c>
      <c r="C59" s="18">
        <v>0</v>
      </c>
      <c r="D59" s="18">
        <f t="shared" si="4"/>
        <v>3706711478</v>
      </c>
      <c r="E59" s="18">
        <v>3698115307</v>
      </c>
      <c r="F59" s="18">
        <f>E59</f>
        <v>3698115307</v>
      </c>
      <c r="G59" s="18">
        <f t="shared" si="2"/>
        <v>-8596171</v>
      </c>
      <c r="H59" s="19"/>
      <c r="I59" s="27"/>
    </row>
    <row r="60" spans="1:9" ht="4.5" customHeight="1" x14ac:dyDescent="0.25">
      <c r="A60" s="14"/>
      <c r="B60" s="18"/>
      <c r="C60" s="18"/>
      <c r="D60" s="18"/>
      <c r="E60" s="18"/>
      <c r="F60" s="18"/>
      <c r="G60" s="18"/>
      <c r="H60" s="19"/>
      <c r="I60" s="27"/>
    </row>
    <row r="61" spans="1:9" x14ac:dyDescent="0.25">
      <c r="A61" s="14" t="s">
        <v>56</v>
      </c>
      <c r="B61" s="18">
        <v>1977449247</v>
      </c>
      <c r="C61" s="18">
        <v>0</v>
      </c>
      <c r="D61" s="18">
        <f t="shared" si="4"/>
        <v>1977449247</v>
      </c>
      <c r="E61" s="18">
        <v>2071250362.3299999</v>
      </c>
      <c r="F61" s="18">
        <f>E61</f>
        <v>2071250362.3299999</v>
      </c>
      <c r="G61" s="18">
        <f t="shared" si="2"/>
        <v>93801115.329999924</v>
      </c>
      <c r="H61" s="19"/>
      <c r="I61" s="27"/>
    </row>
    <row r="62" spans="1:9" ht="4.5" customHeight="1" x14ac:dyDescent="0.25">
      <c r="A62" s="14"/>
      <c r="B62" s="18"/>
      <c r="C62" s="18"/>
      <c r="D62" s="18"/>
      <c r="E62" s="18"/>
      <c r="F62" s="18"/>
      <c r="G62" s="18"/>
      <c r="H62" s="19"/>
      <c r="I62" s="27"/>
    </row>
    <row r="63" spans="1:9" ht="22.5" x14ac:dyDescent="0.25">
      <c r="A63" s="14" t="s">
        <v>55</v>
      </c>
      <c r="B63" s="18">
        <v>184243341</v>
      </c>
      <c r="C63" s="18">
        <v>0</v>
      </c>
      <c r="D63" s="18">
        <f t="shared" si="4"/>
        <v>184243341</v>
      </c>
      <c r="E63" s="18">
        <v>189731818.02000001</v>
      </c>
      <c r="F63" s="18">
        <f>E63</f>
        <v>189731818.02000001</v>
      </c>
      <c r="G63" s="18">
        <f t="shared" si="2"/>
        <v>5488477.0200000107</v>
      </c>
      <c r="H63" s="19"/>
      <c r="I63" s="27"/>
    </row>
    <row r="64" spans="1:9" ht="8.4499999999999993" customHeight="1" x14ac:dyDescent="0.25">
      <c r="A64" s="14"/>
      <c r="B64" s="18"/>
      <c r="C64" s="18"/>
      <c r="D64" s="18"/>
      <c r="E64" s="18"/>
      <c r="F64" s="18">
        <f t="shared" ref="F64:F67" si="10">E64</f>
        <v>0</v>
      </c>
      <c r="G64" s="18"/>
      <c r="H64" s="19"/>
      <c r="I64" s="27"/>
    </row>
    <row r="65" spans="1:9" ht="24" customHeight="1" x14ac:dyDescent="0.25">
      <c r="A65" s="28" t="s">
        <v>57</v>
      </c>
      <c r="B65" s="23">
        <v>228367897</v>
      </c>
      <c r="C65" s="23">
        <v>0</v>
      </c>
      <c r="D65" s="23">
        <f t="shared" si="4"/>
        <v>228367897</v>
      </c>
      <c r="E65" s="23">
        <v>242008368</v>
      </c>
      <c r="F65" s="23">
        <f t="shared" si="10"/>
        <v>242008368</v>
      </c>
      <c r="G65" s="23">
        <f t="shared" si="2"/>
        <v>13640471</v>
      </c>
      <c r="H65" s="19"/>
      <c r="I65" s="27"/>
    </row>
    <row r="66" spans="1:9" ht="3.75" customHeight="1" x14ac:dyDescent="0.25">
      <c r="A66" s="14"/>
      <c r="B66" s="18"/>
      <c r="C66" s="18"/>
      <c r="D66" s="18"/>
      <c r="E66" s="18"/>
      <c r="F66" s="18"/>
      <c r="G66" s="18"/>
      <c r="H66" s="19"/>
      <c r="I66" s="27"/>
    </row>
    <row r="67" spans="1:9" ht="25.9" customHeight="1" x14ac:dyDescent="0.25">
      <c r="A67" s="14" t="s">
        <v>58</v>
      </c>
      <c r="B67" s="18">
        <v>2816295442</v>
      </c>
      <c r="C67" s="18">
        <v>0</v>
      </c>
      <c r="D67" s="18">
        <f t="shared" si="4"/>
        <v>2816295442</v>
      </c>
      <c r="E67" s="18">
        <v>2759649724</v>
      </c>
      <c r="F67" s="18">
        <f t="shared" si="10"/>
        <v>2759649724</v>
      </c>
      <c r="G67" s="18">
        <f t="shared" si="2"/>
        <v>-56645718</v>
      </c>
      <c r="H67" s="19"/>
      <c r="I67" s="27"/>
    </row>
    <row r="68" spans="1:9" ht="3.6" customHeight="1" x14ac:dyDescent="0.25">
      <c r="A68" s="14"/>
      <c r="B68" s="18"/>
      <c r="C68" s="18"/>
      <c r="D68" s="18"/>
      <c r="E68" s="18"/>
      <c r="F68" s="18"/>
      <c r="G68" s="18"/>
      <c r="H68" s="19"/>
      <c r="I68" s="27"/>
    </row>
    <row r="69" spans="1:9" x14ac:dyDescent="0.25">
      <c r="A69" s="4" t="s">
        <v>60</v>
      </c>
      <c r="B69" s="18">
        <f>B71+B72+B73+B74</f>
        <v>2821631368</v>
      </c>
      <c r="C69" s="18">
        <f t="shared" ref="C69" si="11">C71+C72+C73+C74</f>
        <v>0</v>
      </c>
      <c r="D69" s="18">
        <f>D71+D72+D73+D74</f>
        <v>2821631368</v>
      </c>
      <c r="E69" s="18">
        <f>E71+E72+E73+E74</f>
        <v>4355780994.3400002</v>
      </c>
      <c r="F69" s="18">
        <f>F71+F72+F73+F74</f>
        <v>4355780994.3400002</v>
      </c>
      <c r="G69" s="18">
        <f>F69-B69</f>
        <v>1534149626.3400002</v>
      </c>
      <c r="H69" s="19"/>
      <c r="I69" s="27"/>
    </row>
    <row r="70" spans="1:9" ht="2.25" customHeight="1" x14ac:dyDescent="0.25">
      <c r="A70" s="4"/>
      <c r="B70" s="18"/>
      <c r="C70" s="18">
        <v>0</v>
      </c>
      <c r="D70" s="18">
        <f t="shared" si="4"/>
        <v>0</v>
      </c>
      <c r="E70" s="18"/>
      <c r="F70" s="18"/>
      <c r="G70" s="18">
        <f t="shared" si="2"/>
        <v>0</v>
      </c>
      <c r="H70" s="19"/>
      <c r="I70" s="27"/>
    </row>
    <row r="71" spans="1:9" ht="11.25" customHeight="1" x14ac:dyDescent="0.25">
      <c r="A71" s="14" t="s">
        <v>61</v>
      </c>
      <c r="B71" s="18">
        <v>0</v>
      </c>
      <c r="C71" s="18">
        <v>0</v>
      </c>
      <c r="D71" s="18">
        <f t="shared" si="4"/>
        <v>0</v>
      </c>
      <c r="E71" s="18">
        <v>0</v>
      </c>
      <c r="F71" s="18">
        <v>0</v>
      </c>
      <c r="G71" s="18">
        <f t="shared" si="2"/>
        <v>0</v>
      </c>
      <c r="H71" s="19"/>
      <c r="I71" s="27"/>
    </row>
    <row r="72" spans="1:9" ht="11.25" customHeight="1" x14ac:dyDescent="0.25">
      <c r="A72" s="14" t="s">
        <v>62</v>
      </c>
      <c r="B72" s="18">
        <v>0</v>
      </c>
      <c r="C72" s="18">
        <v>0</v>
      </c>
      <c r="D72" s="18">
        <f t="shared" si="4"/>
        <v>0</v>
      </c>
      <c r="E72" s="18">
        <v>0</v>
      </c>
      <c r="F72" s="18">
        <v>0</v>
      </c>
      <c r="G72" s="18">
        <f t="shared" si="2"/>
        <v>0</v>
      </c>
      <c r="H72" s="19"/>
      <c r="I72" s="27"/>
    </row>
    <row r="73" spans="1:9" ht="11.25" customHeight="1" x14ac:dyDescent="0.25">
      <c r="A73" s="14" t="s">
        <v>63</v>
      </c>
      <c r="B73" s="18">
        <v>0</v>
      </c>
      <c r="C73" s="18">
        <v>0</v>
      </c>
      <c r="D73" s="18">
        <f t="shared" si="4"/>
        <v>0</v>
      </c>
      <c r="E73" s="18">
        <v>0</v>
      </c>
      <c r="F73" s="18">
        <v>0</v>
      </c>
      <c r="G73" s="18">
        <f t="shared" si="2"/>
        <v>0</v>
      </c>
      <c r="H73" s="19"/>
      <c r="I73" s="27"/>
    </row>
    <row r="74" spans="1:9" ht="10.9" customHeight="1" x14ac:dyDescent="0.25">
      <c r="A74" s="14" t="s">
        <v>73</v>
      </c>
      <c r="B74" s="18">
        <v>2821631368</v>
      </c>
      <c r="C74" s="18">
        <v>0</v>
      </c>
      <c r="D74" s="18">
        <f>B74+C74</f>
        <v>2821631368</v>
      </c>
      <c r="E74" s="18">
        <v>4355780994.3400002</v>
      </c>
      <c r="F74" s="18">
        <f>E74</f>
        <v>4355780994.3400002</v>
      </c>
      <c r="G74" s="18">
        <f>F74-B74</f>
        <v>1534149626.3400002</v>
      </c>
      <c r="H74" s="19"/>
      <c r="I74" s="27"/>
    </row>
    <row r="75" spans="1:9" ht="3.75" customHeight="1" x14ac:dyDescent="0.25">
      <c r="A75" s="4"/>
      <c r="B75" s="18"/>
      <c r="C75" s="18">
        <v>0</v>
      </c>
      <c r="D75" s="18">
        <f t="shared" si="4"/>
        <v>0</v>
      </c>
      <c r="E75" s="18"/>
      <c r="F75" s="18">
        <f t="shared" ref="F75" si="12">E75</f>
        <v>0</v>
      </c>
      <c r="G75" s="18">
        <f t="shared" si="2"/>
        <v>0</v>
      </c>
      <c r="H75" s="19"/>
      <c r="I75" s="27"/>
    </row>
    <row r="76" spans="1:9" x14ac:dyDescent="0.25">
      <c r="A76" s="4" t="s">
        <v>64</v>
      </c>
      <c r="B76" s="18">
        <f>B77+B78</f>
        <v>69600000</v>
      </c>
      <c r="C76" s="18">
        <f t="shared" ref="C76:D76" si="13">C77+C78</f>
        <v>0</v>
      </c>
      <c r="D76" s="18">
        <f t="shared" si="13"/>
        <v>69600000</v>
      </c>
      <c r="E76" s="18">
        <f>E77+E78</f>
        <v>72410021.539999992</v>
      </c>
      <c r="F76" s="18">
        <f>F77+F78</f>
        <v>72410021.539999992</v>
      </c>
      <c r="G76" s="18">
        <f>F76-B76</f>
        <v>2810021.5399999917</v>
      </c>
      <c r="H76" s="19"/>
      <c r="I76" s="27"/>
    </row>
    <row r="77" spans="1:9" ht="22.5" x14ac:dyDescent="0.25">
      <c r="A77" s="14" t="s">
        <v>65</v>
      </c>
      <c r="B77" s="18">
        <v>69600000</v>
      </c>
      <c r="C77" s="18">
        <v>0</v>
      </c>
      <c r="D77" s="18">
        <f t="shared" si="4"/>
        <v>69600000</v>
      </c>
      <c r="E77" s="18">
        <v>72410021.539999992</v>
      </c>
      <c r="F77" s="18">
        <f>E77</f>
        <v>72410021.539999992</v>
      </c>
      <c r="G77" s="18">
        <f t="shared" ref="G77:G82" si="14">F77-B77</f>
        <v>2810021.5399999917</v>
      </c>
      <c r="H77" s="19"/>
      <c r="I77" s="27"/>
    </row>
    <row r="78" spans="1:9" x14ac:dyDescent="0.25">
      <c r="A78" s="14" t="s">
        <v>66</v>
      </c>
      <c r="B78" s="18">
        <v>0</v>
      </c>
      <c r="C78" s="18">
        <v>0</v>
      </c>
      <c r="D78" s="18">
        <f t="shared" si="4"/>
        <v>0</v>
      </c>
      <c r="E78" s="18">
        <v>0</v>
      </c>
      <c r="F78" s="18">
        <f t="shared" ref="F78:F79" si="15">E78</f>
        <v>0</v>
      </c>
      <c r="G78" s="18">
        <f t="shared" si="14"/>
        <v>0</v>
      </c>
      <c r="H78" s="19"/>
      <c r="I78" s="27"/>
    </row>
    <row r="79" spans="1:9" ht="3" customHeight="1" x14ac:dyDescent="0.25">
      <c r="A79" s="14"/>
      <c r="B79" s="18"/>
      <c r="C79" s="18">
        <v>0</v>
      </c>
      <c r="D79" s="18">
        <f t="shared" si="4"/>
        <v>0</v>
      </c>
      <c r="E79" s="18"/>
      <c r="F79" s="18">
        <f t="shared" si="15"/>
        <v>0</v>
      </c>
      <c r="G79" s="18">
        <f t="shared" si="14"/>
        <v>0</v>
      </c>
      <c r="H79" s="19"/>
      <c r="I79" s="27"/>
    </row>
    <row r="80" spans="1:9" ht="22.5" x14ac:dyDescent="0.25">
      <c r="A80" s="4" t="s">
        <v>9</v>
      </c>
      <c r="B80" s="18">
        <v>2726903207</v>
      </c>
      <c r="C80" s="18">
        <v>0</v>
      </c>
      <c r="D80" s="18">
        <f>B80+C80</f>
        <v>2726903207</v>
      </c>
      <c r="E80" s="18">
        <v>2906056532.8499999</v>
      </c>
      <c r="F80" s="18">
        <f>E80</f>
        <v>2906056532.8499999</v>
      </c>
      <c r="G80" s="18">
        <f>F80-B80</f>
        <v>179153325.8499999</v>
      </c>
      <c r="H80" s="19"/>
      <c r="I80" s="27"/>
    </row>
    <row r="81" spans="1:9" x14ac:dyDescent="0.25">
      <c r="A81" s="4" t="s">
        <v>10</v>
      </c>
      <c r="B81" s="12">
        <f>B82</f>
        <v>1</v>
      </c>
      <c r="C81" s="12">
        <v>0</v>
      </c>
      <c r="D81" s="18">
        <f>B81+C81</f>
        <v>1</v>
      </c>
      <c r="E81" s="18">
        <f>E82</f>
        <v>189780502.95000002</v>
      </c>
      <c r="F81" s="18">
        <f>F82</f>
        <v>189780502.95000002</v>
      </c>
      <c r="G81" s="18">
        <f t="shared" si="14"/>
        <v>189780501.95000002</v>
      </c>
      <c r="H81" s="19"/>
      <c r="I81" s="27"/>
    </row>
    <row r="82" spans="1:9" ht="22.5" x14ac:dyDescent="0.25">
      <c r="A82" s="4" t="s">
        <v>4</v>
      </c>
      <c r="B82" s="12">
        <v>1</v>
      </c>
      <c r="C82" s="12">
        <v>0</v>
      </c>
      <c r="D82" s="18">
        <f t="shared" si="4"/>
        <v>1</v>
      </c>
      <c r="E82" s="18">
        <v>189780502.95000002</v>
      </c>
      <c r="F82" s="18">
        <f>E82</f>
        <v>189780502.95000002</v>
      </c>
      <c r="G82" s="18">
        <f t="shared" si="14"/>
        <v>189780501.95000002</v>
      </c>
      <c r="H82" s="19"/>
      <c r="I82" s="27"/>
    </row>
    <row r="83" spans="1:9" x14ac:dyDescent="0.25">
      <c r="A83" s="4"/>
      <c r="B83" s="18"/>
      <c r="C83" s="18"/>
      <c r="D83" s="18"/>
      <c r="E83" s="18"/>
      <c r="F83" s="18"/>
      <c r="G83" s="18"/>
      <c r="H83" s="19"/>
      <c r="I83" s="27"/>
    </row>
    <row r="84" spans="1:9" ht="22.5" x14ac:dyDescent="0.25">
      <c r="A84" s="2" t="s">
        <v>67</v>
      </c>
      <c r="B84" s="17">
        <f>B51+B69+B76+B80+B81</f>
        <v>58264247962</v>
      </c>
      <c r="C84" s="17">
        <f>C51+C69+C76+C80+C81</f>
        <v>0</v>
      </c>
      <c r="D84" s="17">
        <f t="shared" si="4"/>
        <v>58264247962</v>
      </c>
      <c r="E84" s="17">
        <f>E51+E69+E76+E80+E81</f>
        <v>62491431517.910004</v>
      </c>
      <c r="F84" s="17">
        <f>F51+F69+F76+F80+F81</f>
        <v>62491431517.910004</v>
      </c>
      <c r="G84" s="17">
        <f>F84-B84</f>
        <v>4227183555.9100037</v>
      </c>
      <c r="H84" s="19"/>
      <c r="I84" s="27"/>
    </row>
    <row r="85" spans="1:9" x14ac:dyDescent="0.25">
      <c r="A85" s="2"/>
      <c r="B85" s="17"/>
      <c r="C85" s="17"/>
      <c r="D85" s="18"/>
      <c r="E85" s="17"/>
      <c r="F85" s="17"/>
      <c r="G85" s="18"/>
      <c r="H85" s="19"/>
      <c r="I85" s="27"/>
    </row>
    <row r="86" spans="1:9" ht="11.25" customHeight="1" x14ac:dyDescent="0.25">
      <c r="A86" s="2" t="s">
        <v>71</v>
      </c>
      <c r="B86" s="17">
        <f>B87</f>
        <v>0</v>
      </c>
      <c r="C86" s="17">
        <f t="shared" ref="C86:D86" si="16">C87</f>
        <v>0</v>
      </c>
      <c r="D86" s="17">
        <f t="shared" si="16"/>
        <v>0</v>
      </c>
      <c r="E86" s="17">
        <f>E87</f>
        <v>0</v>
      </c>
      <c r="F86" s="17">
        <f t="shared" ref="F86" si="17">F87</f>
        <v>0</v>
      </c>
      <c r="G86" s="17">
        <f t="shared" ref="G86" si="18">G87</f>
        <v>0</v>
      </c>
      <c r="H86" s="19"/>
      <c r="I86" s="27"/>
    </row>
    <row r="87" spans="1:9" ht="14.25" customHeight="1" x14ac:dyDescent="0.25">
      <c r="A87" s="4" t="s">
        <v>72</v>
      </c>
      <c r="B87" s="18">
        <v>0</v>
      </c>
      <c r="C87" s="18">
        <v>0</v>
      </c>
      <c r="D87" s="18">
        <f>B87+C87</f>
        <v>0</v>
      </c>
      <c r="E87" s="18">
        <v>0</v>
      </c>
      <c r="F87" s="18">
        <f>E87</f>
        <v>0</v>
      </c>
      <c r="G87" s="18">
        <f>F87-B87</f>
        <v>0</v>
      </c>
      <c r="H87" s="19"/>
      <c r="I87" s="27"/>
    </row>
    <row r="88" spans="1:9" ht="8.25" customHeight="1" x14ac:dyDescent="0.25">
      <c r="A88" s="4"/>
      <c r="B88" s="18"/>
      <c r="C88" s="18"/>
      <c r="D88" s="18"/>
      <c r="E88" s="18"/>
      <c r="F88" s="18"/>
      <c r="G88" s="18"/>
      <c r="H88" s="19"/>
      <c r="I88" s="27"/>
    </row>
    <row r="89" spans="1:9" x14ac:dyDescent="0.25">
      <c r="A89" s="3"/>
      <c r="B89" s="17"/>
      <c r="C89" s="17"/>
      <c r="D89" s="18"/>
      <c r="E89" s="17"/>
      <c r="F89" s="17"/>
      <c r="G89" s="18"/>
      <c r="H89" s="19"/>
      <c r="I89" s="27"/>
    </row>
    <row r="90" spans="1:9" x14ac:dyDescent="0.25">
      <c r="A90" s="2" t="s">
        <v>68</v>
      </c>
      <c r="B90" s="15">
        <f>B46+B84+B86</f>
        <v>92229479717</v>
      </c>
      <c r="C90" s="15">
        <f>C46+C84+C86</f>
        <v>0</v>
      </c>
      <c r="D90" s="17">
        <f t="shared" ref="D90" si="19">B90+C90</f>
        <v>92229479717</v>
      </c>
      <c r="E90" s="15">
        <f>E46+E84+E86</f>
        <v>100108873175.05301</v>
      </c>
      <c r="F90" s="15">
        <f>F46+F84+F86</f>
        <v>100108873175.05301</v>
      </c>
      <c r="G90" s="17">
        <f>F90-B90</f>
        <v>7879393458.053009</v>
      </c>
      <c r="H90" s="19"/>
      <c r="I90" s="27"/>
    </row>
    <row r="91" spans="1:9" ht="11.25" customHeight="1" x14ac:dyDescent="0.25">
      <c r="A91" s="3"/>
      <c r="B91" s="6"/>
      <c r="C91" s="6"/>
      <c r="D91" s="18"/>
      <c r="E91" s="6"/>
      <c r="F91" s="6"/>
      <c r="G91" s="18"/>
      <c r="I91" s="27"/>
    </row>
    <row r="92" spans="1:9" x14ac:dyDescent="0.25">
      <c r="A92" s="5" t="s">
        <v>1</v>
      </c>
      <c r="B92" s="6"/>
      <c r="C92" s="6"/>
      <c r="D92" s="18"/>
      <c r="E92" s="6"/>
      <c r="F92" s="6"/>
      <c r="G92" s="18"/>
      <c r="I92" s="27"/>
    </row>
    <row r="93" spans="1:9" ht="24.75" customHeight="1" x14ac:dyDescent="0.25">
      <c r="A93" s="9" t="s">
        <v>69</v>
      </c>
      <c r="B93" s="6"/>
      <c r="C93" s="6"/>
      <c r="D93" s="18"/>
      <c r="E93" s="24"/>
      <c r="F93" s="6"/>
      <c r="G93" s="18"/>
      <c r="I93" s="27"/>
    </row>
    <row r="94" spans="1:9" ht="24.75" customHeight="1" x14ac:dyDescent="0.25">
      <c r="A94" s="9" t="s">
        <v>2</v>
      </c>
      <c r="B94" s="6"/>
      <c r="C94" s="6"/>
      <c r="D94" s="18"/>
      <c r="E94" s="24"/>
      <c r="F94" s="6"/>
      <c r="G94" s="18"/>
      <c r="I94" s="27"/>
    </row>
    <row r="95" spans="1:9" x14ac:dyDescent="0.25">
      <c r="A95" s="2" t="s">
        <v>3</v>
      </c>
      <c r="B95" s="6"/>
      <c r="C95" s="6"/>
      <c r="D95" s="18"/>
      <c r="E95" s="6"/>
      <c r="F95" s="6"/>
      <c r="G95" s="18"/>
      <c r="I95" s="27"/>
    </row>
    <row r="96" spans="1:9" ht="9" customHeight="1" thickBot="1" x14ac:dyDescent="0.3">
      <c r="A96" s="7"/>
      <c r="B96" s="8"/>
      <c r="C96" s="8"/>
      <c r="D96" s="8"/>
      <c r="E96" s="8"/>
      <c r="F96" s="8"/>
      <c r="G96" s="8"/>
      <c r="I96" s="27"/>
    </row>
    <row r="97" spans="2:9" x14ac:dyDescent="0.25">
      <c r="B97" s="1"/>
      <c r="E97" s="22"/>
      <c r="F97" s="19"/>
      <c r="I97" s="27"/>
    </row>
    <row r="99" spans="2:9" x14ac:dyDescent="0.25">
      <c r="E99" s="22"/>
      <c r="F99" s="19"/>
    </row>
    <row r="100" spans="2:9" x14ac:dyDescent="0.25">
      <c r="E100" s="29">
        <f>+E90*6%</f>
        <v>6006532390.5031805</v>
      </c>
    </row>
  </sheetData>
  <mergeCells count="7">
    <mergeCell ref="A3:G3"/>
    <mergeCell ref="A4:G4"/>
    <mergeCell ref="A6:G6"/>
    <mergeCell ref="A5:G5"/>
    <mergeCell ref="A8:A9"/>
    <mergeCell ref="G8:G9"/>
    <mergeCell ref="B8:F8"/>
  </mergeCells>
  <printOptions horizontalCentered="1"/>
  <pageMargins left="0.70866141732283472" right="0.70866141732283472" top="0.74803149606299213" bottom="0.94488188976377963" header="0.31496062992125984" footer="0.51181102362204722"/>
  <pageSetup scale="70" orientation="portrait" r:id="rId1"/>
  <headerFooter>
    <oddFooter>Página &amp;P</oddFooter>
  </headerFooter>
  <ignoredErrors>
    <ignoredError sqref="D76 D84 D90 D51 D46 D32 F81 F76 G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Admin</cp:lastModifiedBy>
  <cp:lastPrinted>2024-05-15T19:09:01Z</cp:lastPrinted>
  <dcterms:created xsi:type="dcterms:W3CDTF">2016-11-14T19:23:00Z</dcterms:created>
  <dcterms:modified xsi:type="dcterms:W3CDTF">2024-05-15T19:09:43Z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